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V1\AV\Servizi\PROVVEDITORATO\MEPA\TRATTATIVE DIRETTE 2023\LS- REAGENTI CQI BIO-RAD\REAGENTI BIORAD 3 MESI\"/>
    </mc:Choice>
  </mc:AlternateContent>
  <bookViews>
    <workbookView xWindow="-120" yWindow="-120" windowWidth="29040" windowHeight="15840" activeTab="1"/>
  </bookViews>
  <sheets>
    <sheet name="indicazioni" sheetId="5" r:id="rId1"/>
    <sheet name="REAGENTI CHIIMICA CLINIC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8" i="1"/>
  <c r="N9" i="1"/>
  <c r="N6" i="1"/>
  <c r="N7" i="1"/>
  <c r="N5" i="1"/>
  <c r="N32" i="1" s="1"/>
  <c r="N4" i="1"/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7" i="1"/>
  <c r="K28" i="1"/>
  <c r="K29" i="1"/>
  <c r="K30" i="1"/>
  <c r="K31" i="1"/>
  <c r="K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" i="1"/>
  <c r="I32" i="1" s="1"/>
</calcChain>
</file>

<file path=xl/sharedStrings.xml><?xml version="1.0" encoding="utf-8"?>
<sst xmlns="http://schemas.openxmlformats.org/spreadsheetml/2006/main" count="230" uniqueCount="117">
  <si>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2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2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2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2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</si>
  <si>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</si>
  <si>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</si>
  <si>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</si>
  <si>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t>Area compilata dal PUNTO ORDINANTE</t>
  </si>
  <si>
    <t>Area compilata dal FORNITORE</t>
  </si>
  <si>
    <t>Riga</t>
  </si>
  <si>
    <t>CPV</t>
  </si>
  <si>
    <t>CODICE ASUR</t>
  </si>
  <si>
    <t>Descrizione</t>
  </si>
  <si>
    <t>Unità di misura</t>
  </si>
  <si>
    <t>Qtà richieste 3 MESI</t>
  </si>
  <si>
    <t>Importo UNITARIO presunto</t>
  </si>
  <si>
    <t>Importo TOTALE presunto 3 MESI</t>
  </si>
  <si>
    <t>Marca</t>
  </si>
  <si>
    <t>Codice Articolo Fornitore prodotto offerto</t>
  </si>
  <si>
    <t>Denominazione commerciale del prodotto/Codice articolo prodotto</t>
  </si>
  <si>
    <t>Prezzo (IVA esclusa) riferito alla UDM indicata</t>
  </si>
  <si>
    <t>Prezzo Totale</t>
  </si>
  <si>
    <t>Confezionamento offerto</t>
  </si>
  <si>
    <t>CND</t>
  </si>
  <si>
    <t>RDM</t>
  </si>
  <si>
    <t>IVD - Diagnostici in vitro</t>
  </si>
  <si>
    <t>Marca e modello</t>
  </si>
  <si>
    <t>REF</t>
  </si>
  <si>
    <t>SI</t>
  </si>
  <si>
    <t>MULTIQUAL UNASSY 1 LIQ 12X10ML</t>
  </si>
  <si>
    <t>697</t>
  </si>
  <si>
    <t>NR</t>
  </si>
  <si>
    <t>Bio-Rad Laboratories</t>
  </si>
  <si>
    <t>12 x 10 mL</t>
  </si>
  <si>
    <t>W0101050102</t>
  </si>
  <si>
    <t>MULTIQUAL UNASSY 2 LIQ 12X10ML</t>
  </si>
  <si>
    <t>698</t>
  </si>
  <si>
    <t>MULTIQUAL UNASSY 3 LIQ 12X10ML</t>
  </si>
  <si>
    <t>699</t>
  </si>
  <si>
    <t>IMMUNOLOGY 2 LIQ 6X3ML</t>
  </si>
  <si>
    <t>595</t>
  </si>
  <si>
    <t>6 x 3 mL</t>
  </si>
  <si>
    <t xml:space="preserve">W01021506 </t>
  </si>
  <si>
    <t>IMMUNOLOGY 3 LIQ 6X3ML</t>
  </si>
  <si>
    <t>596</t>
  </si>
  <si>
    <t>IA PLUS LIQ 1 12X5ML</t>
  </si>
  <si>
    <t>361</t>
  </si>
  <si>
    <t>12 x 5 mL</t>
  </si>
  <si>
    <t>W01021517</t>
  </si>
  <si>
    <t>IA PLUS LIQ 2 12X5ML</t>
  </si>
  <si>
    <t>362</t>
  </si>
  <si>
    <t>CARD MKR LT PLUS 1C LIQ 6X3ML</t>
  </si>
  <si>
    <t>27106</t>
  </si>
  <si>
    <t>W01021508</t>
  </si>
  <si>
    <t>CARD MKR LT PLUS 2 LIQ 6X3ML</t>
  </si>
  <si>
    <t>147</t>
  </si>
  <si>
    <t xml:space="preserve">W01021508 </t>
  </si>
  <si>
    <t>URINALYSIS BI LIQ 12X12ML</t>
  </si>
  <si>
    <t>435</t>
  </si>
  <si>
    <t>12 x 12 mL</t>
  </si>
  <si>
    <t>W0101059002</t>
  </si>
  <si>
    <t>VIROTROL TORCH-M 1X5ML Class B</t>
  </si>
  <si>
    <t>00117b</t>
  </si>
  <si>
    <t>1 x 5 mL</t>
  </si>
  <si>
    <t>W01050807</t>
  </si>
  <si>
    <t>COAGULATION 1 LYPH 12X1ML</t>
  </si>
  <si>
    <t>744</t>
  </si>
  <si>
    <t>12 x 1 mL</t>
  </si>
  <si>
    <t>W0103020799</t>
  </si>
  <si>
    <t>COAGULATION 2 LYPH 12X1ML</t>
  </si>
  <si>
    <t>745</t>
  </si>
  <si>
    <t>D-DIMER 1 LIQ 6X1ML</t>
  </si>
  <si>
    <t>27101</t>
  </si>
  <si>
    <t>6 x 1 mL</t>
  </si>
  <si>
    <t>W0103020702</t>
  </si>
  <si>
    <t>D-DIMER 2 LIQ 6X1ML</t>
  </si>
  <si>
    <t>27102</t>
  </si>
  <si>
    <t>HEMOSTASIS 1 LYPH 12X1ML</t>
  </si>
  <si>
    <t>597</t>
  </si>
  <si>
    <t xml:space="preserve">W0103020702 </t>
  </si>
  <si>
    <t>HEMOSTASIS 2 LYPH 12X1ML</t>
  </si>
  <si>
    <t>598</t>
  </si>
  <si>
    <t>HEMATOLOGY C TRI 12X5ML</t>
  </si>
  <si>
    <t>904</t>
  </si>
  <si>
    <t>W0103030499</t>
  </si>
  <si>
    <t>TUMOR MARKER PLUS 1 LYPH 6X2ML</t>
  </si>
  <si>
    <t>367</t>
  </si>
  <si>
    <t>6 x 2 mL</t>
  </si>
  <si>
    <t xml:space="preserve">W01021510 </t>
  </si>
  <si>
    <t>TUMOR MARKER PLUS 2 LYPH 6X2ML</t>
  </si>
  <si>
    <t>368</t>
  </si>
  <si>
    <t>HOMOCYSTEINE 2 LIQ 6X1ML</t>
  </si>
  <si>
    <t>288</t>
  </si>
  <si>
    <t>HOMOCYSTEINE 3 LIQ 6X1ML</t>
  </si>
  <si>
    <t>289</t>
  </si>
  <si>
    <t>VIROTROL I 1X5ML Class F</t>
  </si>
  <si>
    <t>00100f</t>
  </si>
  <si>
    <t>W0105080807</t>
  </si>
  <si>
    <t>DIABETES BI LYPH 6X0.5ML</t>
  </si>
  <si>
    <t>740</t>
  </si>
  <si>
    <t>6 x 0,5 mL</t>
  </si>
  <si>
    <t>W0101050205</t>
  </si>
  <si>
    <t>HEMOGLOBIN A2 BI LYPH 4X0.5ML</t>
  </si>
  <si>
    <t>553</t>
  </si>
  <si>
    <t>4 x 0,5 mL</t>
  </si>
  <si>
    <t>W0103010504</t>
  </si>
  <si>
    <t>Non Applicabile</t>
  </si>
  <si>
    <t>UNITY REAL TIME 1 YEAR SUBSCR</t>
  </si>
  <si>
    <t>804-1</t>
  </si>
  <si>
    <t>licenza annuale</t>
  </si>
  <si>
    <t xml:space="preserve">WESTGARD ADVISOR 1 YEAR SUBSCR          </t>
  </si>
  <si>
    <t>811-1</t>
  </si>
  <si>
    <t xml:space="preserve">MISSION CONTROL 
  1 year subscription </t>
  </si>
  <si>
    <t>11000002</t>
  </si>
  <si>
    <t>TOTALE</t>
  </si>
  <si>
    <t>00100F</t>
  </si>
  <si>
    <t>00117B</t>
  </si>
  <si>
    <t>TOTALE FORNITURA (IVA esclusa)</t>
  </si>
  <si>
    <t>BIO-RAD LABORATORIES SRL - OFFERTA PROT N. 2023100015/BA DEL 03/10/2023</t>
  </si>
  <si>
    <t>BIO-RAD LABORATORIES SRL
Carlos Garcia Martin - Amministartore Delegato
Firma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</si>
</sst>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_-&quot;€&quot;\ * #,##0.0000_-;\-&quot;€&quot;\ * #,##0.0000_-;_-&quot;€&quot;\ * &quot;-&quot;????_-;_-@_-"/>
    <numFmt numFmtId="167" formatCode="_-* #,##0.00\ _€_-;\-* #,##0.00\ _€_-;_-* &quot;-&quot;??\ _€_-;_-@_-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b/>
      <sz val="10"/>
      <color rgb="FF0000FF"/>
      <name val="Verdana"/>
      <family val="2"/>
    </font>
    <font>
      <b/>
      <sz val="12"/>
      <color rgb="FFFF339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8" fillId="0" borderId="0"/>
  </cellStyleXfs>
  <cellXfs count="92">
    <xf numFmtId="0" fontId="0" fillId="0" borderId="0" xfId="0"/>
    <xf numFmtId="0" fontId="3" fillId="0" borderId="0" xfId="0" applyFont="1"/>
    <xf numFmtId="0" fontId="5" fillId="0" borderId="0" xfId="0" applyFont="1"/>
    <xf numFmtId="0" fontId="7" fillId="4" borderId="3" xfId="0" applyFont="1" applyFill="1" applyBorder="1" applyAlignment="1">
      <alignment vertical="top" wrapText="1"/>
    </xf>
    <xf numFmtId="2" fontId="7" fillId="4" borderId="3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165" fontId="5" fillId="0" borderId="0" xfId="2" applyNumberFormat="1" applyFont="1" applyAlignment="1">
      <alignment horizontal="right"/>
    </xf>
    <xf numFmtId="164" fontId="5" fillId="0" borderId="0" xfId="1" applyFont="1"/>
    <xf numFmtId="0" fontId="0" fillId="5" borderId="0" xfId="0" applyFill="1" applyAlignment="1">
      <alignment horizontal="left" vertical="distributed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 wrapText="1"/>
    </xf>
    <xf numFmtId="165" fontId="5" fillId="0" borderId="0" xfId="2" applyNumberFormat="1" applyFont="1" applyAlignment="1">
      <alignment vertical="center"/>
    </xf>
    <xf numFmtId="0" fontId="13" fillId="0" borderId="0" xfId="0" applyFont="1"/>
    <xf numFmtId="0" fontId="4" fillId="2" borderId="5" xfId="0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0" fillId="0" borderId="0" xfId="0" applyNumberForma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167" fontId="4" fillId="2" borderId="6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vertical="center"/>
    </xf>
    <xf numFmtId="167" fontId="7" fillId="4" borderId="3" xfId="0" applyNumberFormat="1" applyFont="1" applyFill="1" applyBorder="1" applyAlignment="1">
      <alignment vertical="top" wrapText="1"/>
    </xf>
    <xf numFmtId="167" fontId="7" fillId="4" borderId="3" xfId="0" applyNumberFormat="1" applyFont="1" applyFill="1" applyBorder="1" applyAlignment="1">
      <alignment vertical="center" wrapText="1"/>
    </xf>
    <xf numFmtId="167" fontId="5" fillId="0" borderId="0" xfId="2" applyNumberFormat="1" applyFont="1" applyAlignment="1">
      <alignment horizontal="right"/>
    </xf>
    <xf numFmtId="167" fontId="5" fillId="0" borderId="0" xfId="2" applyNumberFormat="1" applyFont="1" applyBorder="1" applyAlignment="1">
      <alignment vertical="center"/>
    </xf>
    <xf numFmtId="167" fontId="5" fillId="0" borderId="0" xfId="2" applyNumberFormat="1" applyFont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vertical="center"/>
    </xf>
    <xf numFmtId="0" fontId="7" fillId="4" borderId="8" xfId="0" applyFont="1" applyFill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wrapText="1"/>
    </xf>
    <xf numFmtId="0" fontId="16" fillId="6" borderId="7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horizontal="left" vertical="center" wrapText="1"/>
    </xf>
    <xf numFmtId="0" fontId="4" fillId="0" borderId="7" xfId="0" applyFont="1" applyBorder="1"/>
    <xf numFmtId="0" fontId="4" fillId="0" borderId="7" xfId="0" applyFont="1" applyBorder="1" applyAlignment="1">
      <alignment wrapText="1"/>
    </xf>
    <xf numFmtId="0" fontId="5" fillId="7" borderId="9" xfId="0" applyFont="1" applyFill="1" applyBorder="1"/>
    <xf numFmtId="166" fontId="18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6" borderId="7" xfId="0" applyFont="1" applyFill="1" applyBorder="1" applyAlignment="1" applyProtection="1">
      <alignment horizontal="center" vertical="center" wrapText="1"/>
      <protection locked="0"/>
    </xf>
    <xf numFmtId="49" fontId="18" fillId="6" borderId="7" xfId="0" applyNumberFormat="1" applyFont="1" applyFill="1" applyBorder="1" applyAlignment="1" applyProtection="1">
      <alignment horizontal="center" vertical="center" wrapText="1"/>
      <protection locked="0"/>
    </xf>
    <xf numFmtId="2" fontId="18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0" fontId="4" fillId="3" borderId="14" xfId="0" applyFont="1" applyFill="1" applyBorder="1" applyAlignment="1"/>
    <xf numFmtId="0" fontId="18" fillId="0" borderId="7" xfId="0" applyFont="1" applyBorder="1" applyAlignment="1">
      <alignment horizontal="center" vertical="center"/>
    </xf>
    <xf numFmtId="166" fontId="18" fillId="0" borderId="7" xfId="1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5" fillId="3" borderId="8" xfId="1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16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165" fontId="8" fillId="0" borderId="0" xfId="2" applyNumberFormat="1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7" fontId="3" fillId="0" borderId="0" xfId="2" applyNumberFormat="1" applyFont="1" applyBorder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7" fillId="0" borderId="7" xfId="3" applyFont="1" applyBorder="1" applyAlignment="1" applyProtection="1">
      <alignment vertical="center"/>
      <protection locked="0" hidden="1"/>
    </xf>
    <xf numFmtId="2" fontId="17" fillId="0" borderId="7" xfId="0" applyNumberFormat="1" applyFont="1" applyBorder="1" applyAlignment="1" applyProtection="1">
      <alignment vertical="center"/>
      <protection hidden="1"/>
    </xf>
    <xf numFmtId="49" fontId="17" fillId="0" borderId="7" xfId="4" applyNumberFormat="1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vertical="center"/>
    </xf>
    <xf numFmtId="0" fontId="17" fillId="0" borderId="7" xfId="4" applyFont="1" applyBorder="1" applyAlignment="1" applyProtection="1">
      <alignment vertical="center"/>
      <protection locked="0" hidden="1"/>
    </xf>
    <xf numFmtId="0" fontId="17" fillId="0" borderId="7" xfId="0" applyFont="1" applyBorder="1" applyAlignment="1" applyProtection="1">
      <alignment vertical="center"/>
      <protection locked="0"/>
    </xf>
    <xf numFmtId="49" fontId="11" fillId="0" borderId="7" xfId="4" applyNumberFormat="1" applyFont="1" applyBorder="1" applyAlignment="1" applyProtection="1">
      <alignment vertical="center"/>
      <protection locked="0"/>
    </xf>
    <xf numFmtId="166" fontId="16" fillId="6" borderId="7" xfId="1" applyNumberFormat="1" applyFont="1" applyFill="1" applyBorder="1" applyAlignment="1" applyProtection="1">
      <alignment horizontal="center" vertical="center" wrapText="1"/>
    </xf>
    <xf numFmtId="166" fontId="19" fillId="6" borderId="7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5">
    <cellStyle name="Euro" xfId="1"/>
    <cellStyle name="Migliaia" xfId="2" builtinId="3"/>
    <cellStyle name="Normal 2" xfId="3"/>
    <cellStyle name="Normal 2 2" xfId="4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4"/>
  <sheetViews>
    <sheetView zoomScaleNormal="100" workbookViewId="0">
      <selection activeCell="A22" sqref="A22"/>
    </sheetView>
  </sheetViews>
  <sheetFormatPr defaultRowHeight="12.75" x14ac:dyDescent="0.2"/>
  <cols>
    <col min="1" max="1" width="122.140625" customWidth="1"/>
  </cols>
  <sheetData>
    <row r="1" spans="1:1" ht="114.75" x14ac:dyDescent="0.2">
      <c r="A1" s="8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t="s">
        <v>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N45"/>
  <sheetViews>
    <sheetView tabSelected="1" topLeftCell="E1" zoomScaleNormal="100" workbookViewId="0">
      <pane ySplit="2" topLeftCell="A6" activePane="bottomLeft" state="frozen"/>
      <selection activeCell="C12" sqref="C12"/>
      <selection pane="bottomLeft" activeCell="L37" sqref="L37"/>
    </sheetView>
  </sheetViews>
  <sheetFormatPr defaultColWidth="9.140625" defaultRowHeight="36" customHeight="1" x14ac:dyDescent="0.25"/>
  <cols>
    <col min="1" max="1" width="5.85546875" style="2" customWidth="1"/>
    <col min="2" max="2" width="19.140625" style="5" customWidth="1"/>
    <col min="3" max="3" width="10.7109375" style="21" bestFit="1" customWidth="1"/>
    <col min="4" max="4" width="38.7109375" style="2" customWidth="1"/>
    <col min="5" max="5" width="22.42578125" style="2" customWidth="1"/>
    <col min="6" max="6" width="7.85546875" style="6" customWidth="1"/>
    <col min="7" max="7" width="13.42578125" style="17" customWidth="1"/>
    <col min="8" max="8" width="14.7109375" style="31" customWidth="1"/>
    <col min="9" max="9" width="16.42578125" style="33" customWidth="1"/>
    <col min="10" max="10" width="14.5703125" style="2" customWidth="1"/>
    <col min="11" max="11" width="20.42578125" style="2" customWidth="1"/>
    <col min="12" max="12" width="24" style="2" customWidth="1"/>
    <col min="13" max="13" width="20.140625" style="2" customWidth="1"/>
    <col min="14" max="14" width="18.5703125" style="7" customWidth="1"/>
    <col min="15" max="15" width="21.140625" style="2" customWidth="1"/>
    <col min="16" max="16" width="18.85546875" style="2" customWidth="1"/>
    <col min="17" max="17" width="10.28515625" style="2" hidden="1" customWidth="1"/>
    <col min="18" max="36" width="9.140625" style="2" hidden="1" customWidth="1"/>
    <col min="37" max="39" width="0" style="2" hidden="1" customWidth="1"/>
    <col min="40" max="40" width="23.5703125" style="2" customWidth="1"/>
    <col min="41" max="16384" width="9.140625" style="2"/>
  </cols>
  <sheetData>
    <row r="1" spans="1:40" ht="36" customHeight="1" thickBot="1" x14ac:dyDescent="0.3">
      <c r="A1" s="9" t="s">
        <v>4</v>
      </c>
      <c r="B1" s="10"/>
      <c r="C1" s="19"/>
      <c r="D1" s="11"/>
      <c r="E1" s="11"/>
      <c r="F1" s="11"/>
      <c r="G1" s="15"/>
      <c r="H1" s="27"/>
      <c r="I1" s="28"/>
      <c r="J1" s="12" t="s">
        <v>5</v>
      </c>
      <c r="K1" s="53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5"/>
    </row>
    <row r="2" spans="1:40" ht="58.5" customHeight="1" thickBot="1" x14ac:dyDescent="0.25">
      <c r="A2" s="67" t="s">
        <v>6</v>
      </c>
      <c r="B2" s="20" t="s">
        <v>7</v>
      </c>
      <c r="C2" s="20" t="s">
        <v>8</v>
      </c>
      <c r="D2" s="20" t="s">
        <v>9</v>
      </c>
      <c r="E2" s="20"/>
      <c r="F2" s="20" t="s">
        <v>10</v>
      </c>
      <c r="G2" s="20" t="s">
        <v>11</v>
      </c>
      <c r="H2" s="66" t="s">
        <v>12</v>
      </c>
      <c r="I2" s="66" t="s">
        <v>13</v>
      </c>
      <c r="J2" s="58" t="s">
        <v>14</v>
      </c>
      <c r="K2" s="59" t="s">
        <v>15</v>
      </c>
      <c r="L2" s="59" t="s">
        <v>16</v>
      </c>
      <c r="M2" s="60" t="s">
        <v>17</v>
      </c>
      <c r="N2" s="61" t="s">
        <v>18</v>
      </c>
      <c r="O2" s="62" t="s">
        <v>19</v>
      </c>
      <c r="P2" s="63" t="s">
        <v>20</v>
      </c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 t="s">
        <v>21</v>
      </c>
    </row>
    <row r="3" spans="1:40" ht="36" customHeight="1" x14ac:dyDescent="0.2">
      <c r="A3" s="37"/>
      <c r="B3" s="38" t="s">
        <v>22</v>
      </c>
      <c r="C3" s="39"/>
      <c r="D3" s="40" t="s">
        <v>23</v>
      </c>
      <c r="E3" s="34" t="s">
        <v>24</v>
      </c>
      <c r="F3" s="3"/>
      <c r="G3" s="16"/>
      <c r="H3" s="29"/>
      <c r="I3" s="30"/>
      <c r="J3" s="3"/>
      <c r="K3" s="3"/>
      <c r="L3" s="3"/>
      <c r="M3" s="3"/>
      <c r="N3" s="4"/>
      <c r="O3" s="3"/>
      <c r="P3" s="3"/>
      <c r="AN3" s="47"/>
    </row>
    <row r="4" spans="1:40" s="25" customFormat="1" ht="36" customHeight="1" x14ac:dyDescent="0.25">
      <c r="A4" s="41"/>
      <c r="B4" s="42" t="s">
        <v>25</v>
      </c>
      <c r="C4" s="35"/>
      <c r="D4" s="75" t="s">
        <v>26</v>
      </c>
      <c r="E4" s="76" t="s">
        <v>27</v>
      </c>
      <c r="F4" s="73" t="s">
        <v>28</v>
      </c>
      <c r="G4" s="74">
        <v>2</v>
      </c>
      <c r="H4" s="77">
        <v>151.19999999999999</v>
      </c>
      <c r="I4" s="36">
        <f>G4*H4</f>
        <v>302.39999999999998</v>
      </c>
      <c r="J4" s="50" t="s">
        <v>29</v>
      </c>
      <c r="K4" s="51" t="str">
        <f>E4</f>
        <v>697</v>
      </c>
      <c r="L4" s="52" t="str">
        <f>D4</f>
        <v>MULTIQUAL UNASSY 1 LIQ 12X10ML</v>
      </c>
      <c r="M4" s="48">
        <v>150</v>
      </c>
      <c r="N4" s="81">
        <f>G4*M5</f>
        <v>300</v>
      </c>
      <c r="O4" s="49" t="s">
        <v>30</v>
      </c>
      <c r="P4" s="56" t="s">
        <v>31</v>
      </c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>
        <v>1221157</v>
      </c>
    </row>
    <row r="5" spans="1:40" s="25" customFormat="1" ht="36" customHeight="1" x14ac:dyDescent="0.25">
      <c r="A5" s="41"/>
      <c r="B5" s="42" t="s">
        <v>25</v>
      </c>
      <c r="C5" s="35"/>
      <c r="D5" s="75" t="s">
        <v>32</v>
      </c>
      <c r="E5" s="76" t="s">
        <v>33</v>
      </c>
      <c r="F5" s="73" t="s">
        <v>28</v>
      </c>
      <c r="G5" s="78">
        <v>2</v>
      </c>
      <c r="H5" s="77">
        <v>151.19999999999999</v>
      </c>
      <c r="I5" s="36">
        <f t="shared" ref="I5:I31" si="0">G5*H5</f>
        <v>302.39999999999998</v>
      </c>
      <c r="J5" s="50" t="s">
        <v>29</v>
      </c>
      <c r="K5" s="51" t="str">
        <f t="shared" ref="K5:K31" si="1">E5</f>
        <v>698</v>
      </c>
      <c r="L5" s="52" t="str">
        <f t="shared" ref="L5:L31" si="2">D5</f>
        <v>MULTIQUAL UNASSY 2 LIQ 12X10ML</v>
      </c>
      <c r="M5" s="48">
        <v>150</v>
      </c>
      <c r="N5" s="81">
        <f t="shared" ref="N5:N9" si="3">G5*M6</f>
        <v>300</v>
      </c>
      <c r="O5" s="49" t="s">
        <v>30</v>
      </c>
      <c r="P5" s="56" t="s">
        <v>31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>
        <v>1221170</v>
      </c>
    </row>
    <row r="6" spans="1:40" s="26" customFormat="1" ht="36" customHeight="1" x14ac:dyDescent="0.25">
      <c r="A6" s="43"/>
      <c r="B6" s="42" t="s">
        <v>25</v>
      </c>
      <c r="C6" s="35"/>
      <c r="D6" s="75" t="s">
        <v>34</v>
      </c>
      <c r="E6" s="76" t="s">
        <v>35</v>
      </c>
      <c r="F6" s="73" t="s">
        <v>28</v>
      </c>
      <c r="G6" s="74">
        <v>2</v>
      </c>
      <c r="H6" s="77">
        <v>151.19999999999999</v>
      </c>
      <c r="I6" s="36">
        <f t="shared" si="0"/>
        <v>302.39999999999998</v>
      </c>
      <c r="J6" s="50" t="s">
        <v>29</v>
      </c>
      <c r="K6" s="51" t="str">
        <f t="shared" si="1"/>
        <v>699</v>
      </c>
      <c r="L6" s="52" t="str">
        <f t="shared" si="2"/>
        <v>MULTIQUAL UNASSY 3 LIQ 12X10ML</v>
      </c>
      <c r="M6" s="48">
        <v>150</v>
      </c>
      <c r="N6" s="81">
        <f>G6*M6</f>
        <v>300</v>
      </c>
      <c r="O6" s="49" t="s">
        <v>30</v>
      </c>
      <c r="P6" s="56" t="s">
        <v>31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>
        <v>1221172</v>
      </c>
    </row>
    <row r="7" spans="1:40" s="24" customFormat="1" ht="36" customHeight="1" x14ac:dyDescent="0.25">
      <c r="A7" s="44"/>
      <c r="B7" s="42" t="s">
        <v>25</v>
      </c>
      <c r="C7" s="35"/>
      <c r="D7" s="75" t="s">
        <v>36</v>
      </c>
      <c r="E7" s="76" t="s">
        <v>37</v>
      </c>
      <c r="F7" s="73" t="s">
        <v>28</v>
      </c>
      <c r="G7" s="79">
        <v>2</v>
      </c>
      <c r="H7" s="77">
        <v>440</v>
      </c>
      <c r="I7" s="36">
        <f t="shared" si="0"/>
        <v>880</v>
      </c>
      <c r="J7" s="50" t="s">
        <v>29</v>
      </c>
      <c r="K7" s="51" t="str">
        <f t="shared" si="1"/>
        <v>595</v>
      </c>
      <c r="L7" s="52" t="str">
        <f t="shared" si="2"/>
        <v>IMMUNOLOGY 2 LIQ 6X3ML</v>
      </c>
      <c r="M7" s="48">
        <v>440</v>
      </c>
      <c r="N7" s="81">
        <f t="shared" si="3"/>
        <v>880</v>
      </c>
      <c r="O7" s="49" t="s">
        <v>38</v>
      </c>
      <c r="P7" s="56" t="s">
        <v>39</v>
      </c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>
        <v>1220990</v>
      </c>
    </row>
    <row r="8" spans="1:40" s="24" customFormat="1" ht="36" customHeight="1" x14ac:dyDescent="0.25">
      <c r="A8" s="44"/>
      <c r="B8" s="42" t="s">
        <v>25</v>
      </c>
      <c r="C8" s="35"/>
      <c r="D8" s="75" t="s">
        <v>40</v>
      </c>
      <c r="E8" s="76" t="s">
        <v>41</v>
      </c>
      <c r="F8" s="73" t="s">
        <v>28</v>
      </c>
      <c r="G8" s="79">
        <v>2</v>
      </c>
      <c r="H8" s="77">
        <v>440</v>
      </c>
      <c r="I8" s="36">
        <f t="shared" si="0"/>
        <v>880</v>
      </c>
      <c r="J8" s="50" t="s">
        <v>29</v>
      </c>
      <c r="K8" s="51" t="str">
        <f t="shared" si="1"/>
        <v>596</v>
      </c>
      <c r="L8" s="52" t="str">
        <f t="shared" si="2"/>
        <v>IMMUNOLOGY 3 LIQ 6X3ML</v>
      </c>
      <c r="M8" s="48">
        <v>440</v>
      </c>
      <c r="N8" s="81">
        <f>G8*M8</f>
        <v>880</v>
      </c>
      <c r="O8" s="49" t="s">
        <v>38</v>
      </c>
      <c r="P8" s="56" t="s">
        <v>39</v>
      </c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>
        <v>1220992</v>
      </c>
    </row>
    <row r="9" spans="1:40" s="24" customFormat="1" ht="36" customHeight="1" x14ac:dyDescent="0.25">
      <c r="A9" s="44"/>
      <c r="B9" s="42" t="s">
        <v>25</v>
      </c>
      <c r="C9" s="35"/>
      <c r="D9" s="75" t="s">
        <v>42</v>
      </c>
      <c r="E9" s="76" t="s">
        <v>43</v>
      </c>
      <c r="F9" s="73" t="s">
        <v>28</v>
      </c>
      <c r="G9" s="79">
        <v>1</v>
      </c>
      <c r="H9" s="77">
        <v>500</v>
      </c>
      <c r="I9" s="36">
        <f t="shared" si="0"/>
        <v>500</v>
      </c>
      <c r="J9" s="50" t="s">
        <v>29</v>
      </c>
      <c r="K9" s="51" t="str">
        <f t="shared" si="1"/>
        <v>361</v>
      </c>
      <c r="L9" s="52" t="str">
        <f t="shared" si="2"/>
        <v>IA PLUS LIQ 1 12X5ML</v>
      </c>
      <c r="M9" s="48">
        <v>500</v>
      </c>
      <c r="N9" s="81">
        <f t="shared" si="3"/>
        <v>500</v>
      </c>
      <c r="O9" s="49" t="s">
        <v>44</v>
      </c>
      <c r="P9" s="56" t="s">
        <v>45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>
        <v>1253927</v>
      </c>
    </row>
    <row r="10" spans="1:40" s="24" customFormat="1" ht="36" customHeight="1" x14ac:dyDescent="0.25">
      <c r="A10" s="44"/>
      <c r="B10" s="42" t="s">
        <v>25</v>
      </c>
      <c r="C10" s="35"/>
      <c r="D10" s="75" t="s">
        <v>46</v>
      </c>
      <c r="E10" s="80" t="s">
        <v>47</v>
      </c>
      <c r="F10" s="73" t="s">
        <v>28</v>
      </c>
      <c r="G10" s="79">
        <v>1</v>
      </c>
      <c r="H10" s="77">
        <v>500</v>
      </c>
      <c r="I10" s="36">
        <f t="shared" si="0"/>
        <v>500</v>
      </c>
      <c r="J10" s="50" t="s">
        <v>29</v>
      </c>
      <c r="K10" s="51" t="str">
        <f t="shared" si="1"/>
        <v>362</v>
      </c>
      <c r="L10" s="52" t="str">
        <f t="shared" si="2"/>
        <v>IA PLUS LIQ 2 12X5ML</v>
      </c>
      <c r="M10" s="48">
        <v>500</v>
      </c>
      <c r="N10" s="81">
        <f t="shared" ref="N10:N31" si="4">G10*M10</f>
        <v>500</v>
      </c>
      <c r="O10" s="49" t="s">
        <v>44</v>
      </c>
      <c r="P10" s="56" t="s">
        <v>45</v>
      </c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>
        <v>1253928</v>
      </c>
    </row>
    <row r="11" spans="1:40" s="24" customFormat="1" ht="36" customHeight="1" x14ac:dyDescent="0.25">
      <c r="A11" s="44"/>
      <c r="B11" s="42" t="s">
        <v>25</v>
      </c>
      <c r="C11" s="35"/>
      <c r="D11" s="75" t="s">
        <v>48</v>
      </c>
      <c r="E11" s="76" t="s">
        <v>49</v>
      </c>
      <c r="F11" s="73" t="s">
        <v>28</v>
      </c>
      <c r="G11" s="79">
        <v>5</v>
      </c>
      <c r="H11" s="77">
        <v>285</v>
      </c>
      <c r="I11" s="36">
        <f t="shared" si="0"/>
        <v>1425</v>
      </c>
      <c r="J11" s="50" t="s">
        <v>29</v>
      </c>
      <c r="K11" s="51" t="str">
        <f t="shared" si="1"/>
        <v>27106</v>
      </c>
      <c r="L11" s="52" t="str">
        <f t="shared" si="2"/>
        <v>CARD MKR LT PLUS 1C LIQ 6X3ML</v>
      </c>
      <c r="M11" s="48">
        <v>285</v>
      </c>
      <c r="N11" s="81">
        <f t="shared" si="4"/>
        <v>1425</v>
      </c>
      <c r="O11" s="49" t="s">
        <v>38</v>
      </c>
      <c r="P11" s="56" t="s">
        <v>50</v>
      </c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>
        <v>1222867</v>
      </c>
    </row>
    <row r="12" spans="1:40" s="24" customFormat="1" ht="36" customHeight="1" x14ac:dyDescent="0.25">
      <c r="A12" s="44"/>
      <c r="B12" s="42" t="s">
        <v>25</v>
      </c>
      <c r="C12" s="35"/>
      <c r="D12" s="75" t="s">
        <v>51</v>
      </c>
      <c r="E12" s="76" t="s">
        <v>52</v>
      </c>
      <c r="F12" s="73" t="s">
        <v>28</v>
      </c>
      <c r="G12" s="79">
        <v>5</v>
      </c>
      <c r="H12" s="77">
        <v>285</v>
      </c>
      <c r="I12" s="36">
        <f t="shared" si="0"/>
        <v>1425</v>
      </c>
      <c r="J12" s="50" t="s">
        <v>29</v>
      </c>
      <c r="K12" s="51" t="str">
        <f t="shared" si="1"/>
        <v>147</v>
      </c>
      <c r="L12" s="52" t="str">
        <f t="shared" si="2"/>
        <v>CARD MKR LT PLUS 2 LIQ 6X3ML</v>
      </c>
      <c r="M12" s="48">
        <v>285</v>
      </c>
      <c r="N12" s="81">
        <f t="shared" si="4"/>
        <v>1425</v>
      </c>
      <c r="O12" s="49" t="s">
        <v>38</v>
      </c>
      <c r="P12" s="56" t="s">
        <v>53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>
        <v>1222859</v>
      </c>
    </row>
    <row r="13" spans="1:40" s="24" customFormat="1" ht="36" customHeight="1" x14ac:dyDescent="0.25">
      <c r="A13" s="44"/>
      <c r="B13" s="42" t="s">
        <v>25</v>
      </c>
      <c r="C13" s="35"/>
      <c r="D13" s="75" t="s">
        <v>54</v>
      </c>
      <c r="E13" s="76" t="s">
        <v>55</v>
      </c>
      <c r="F13" s="73" t="s">
        <v>28</v>
      </c>
      <c r="G13" s="79">
        <v>2</v>
      </c>
      <c r="H13" s="77">
        <v>262</v>
      </c>
      <c r="I13" s="36">
        <f t="shared" si="0"/>
        <v>524</v>
      </c>
      <c r="J13" s="50" t="s">
        <v>29</v>
      </c>
      <c r="K13" s="51" t="str">
        <f t="shared" si="1"/>
        <v>435</v>
      </c>
      <c r="L13" s="52" t="str">
        <f t="shared" si="2"/>
        <v>URINALYSIS BI LIQ 12X12ML</v>
      </c>
      <c r="M13" s="48">
        <v>262</v>
      </c>
      <c r="N13" s="81">
        <f t="shared" si="4"/>
        <v>524</v>
      </c>
      <c r="O13" s="49" t="s">
        <v>56</v>
      </c>
      <c r="P13" s="56" t="s">
        <v>57</v>
      </c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>
        <v>1223673</v>
      </c>
    </row>
    <row r="14" spans="1:40" s="24" customFormat="1" ht="36" customHeight="1" x14ac:dyDescent="0.25">
      <c r="A14" s="44"/>
      <c r="B14" s="42" t="s">
        <v>25</v>
      </c>
      <c r="C14" s="35"/>
      <c r="D14" s="75" t="s">
        <v>58</v>
      </c>
      <c r="E14" s="76" t="s">
        <v>59</v>
      </c>
      <c r="F14" s="73" t="s">
        <v>28</v>
      </c>
      <c r="G14" s="79">
        <v>2</v>
      </c>
      <c r="H14" s="77">
        <v>480</v>
      </c>
      <c r="I14" s="36">
        <f t="shared" si="0"/>
        <v>960</v>
      </c>
      <c r="J14" s="50" t="s">
        <v>29</v>
      </c>
      <c r="K14" s="51" t="s">
        <v>113</v>
      </c>
      <c r="L14" s="52" t="str">
        <f t="shared" si="2"/>
        <v>VIROTROL TORCH-M 1X5ML Class B</v>
      </c>
      <c r="M14" s="48">
        <v>480</v>
      </c>
      <c r="N14" s="81">
        <f t="shared" si="4"/>
        <v>960</v>
      </c>
      <c r="O14" s="49" t="s">
        <v>60</v>
      </c>
      <c r="P14" s="56" t="s">
        <v>61</v>
      </c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>
        <v>1248022</v>
      </c>
    </row>
    <row r="15" spans="1:40" s="24" customFormat="1" ht="36" customHeight="1" x14ac:dyDescent="0.25">
      <c r="A15" s="44"/>
      <c r="B15" s="42" t="s">
        <v>25</v>
      </c>
      <c r="C15" s="35"/>
      <c r="D15" s="75" t="s">
        <v>62</v>
      </c>
      <c r="E15" s="76" t="s">
        <v>63</v>
      </c>
      <c r="F15" s="73" t="s">
        <v>28</v>
      </c>
      <c r="G15" s="79">
        <v>15</v>
      </c>
      <c r="H15" s="77">
        <v>100</v>
      </c>
      <c r="I15" s="36">
        <f t="shared" si="0"/>
        <v>1500</v>
      </c>
      <c r="J15" s="50" t="s">
        <v>29</v>
      </c>
      <c r="K15" s="51" t="str">
        <f t="shared" si="1"/>
        <v>744</v>
      </c>
      <c r="L15" s="52" t="str">
        <f t="shared" si="2"/>
        <v>COAGULATION 1 LYPH 12X1ML</v>
      </c>
      <c r="M15" s="48">
        <v>100</v>
      </c>
      <c r="N15" s="81">
        <f t="shared" si="4"/>
        <v>1500</v>
      </c>
      <c r="O15" s="49" t="s">
        <v>64</v>
      </c>
      <c r="P15" s="56" t="s">
        <v>65</v>
      </c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>
        <v>1221232</v>
      </c>
    </row>
    <row r="16" spans="1:40" s="24" customFormat="1" ht="36" customHeight="1" x14ac:dyDescent="0.25">
      <c r="A16" s="44"/>
      <c r="B16" s="42" t="s">
        <v>25</v>
      </c>
      <c r="C16" s="35"/>
      <c r="D16" s="75" t="s">
        <v>66</v>
      </c>
      <c r="E16" s="76" t="s">
        <v>67</v>
      </c>
      <c r="F16" s="73" t="s">
        <v>28</v>
      </c>
      <c r="G16" s="79">
        <v>15</v>
      </c>
      <c r="H16" s="77">
        <v>100</v>
      </c>
      <c r="I16" s="36">
        <f t="shared" si="0"/>
        <v>1500</v>
      </c>
      <c r="J16" s="50" t="s">
        <v>29</v>
      </c>
      <c r="K16" s="51" t="str">
        <f t="shared" si="1"/>
        <v>745</v>
      </c>
      <c r="L16" s="52" t="str">
        <f t="shared" si="2"/>
        <v>COAGULATION 2 LYPH 12X1ML</v>
      </c>
      <c r="M16" s="48">
        <v>100</v>
      </c>
      <c r="N16" s="81">
        <f t="shared" si="4"/>
        <v>1500</v>
      </c>
      <c r="O16" s="49" t="s">
        <v>64</v>
      </c>
      <c r="P16" s="56" t="s">
        <v>65</v>
      </c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>
        <v>1221236</v>
      </c>
    </row>
    <row r="17" spans="1:40" s="24" customFormat="1" ht="36" customHeight="1" x14ac:dyDescent="0.25">
      <c r="A17" s="44"/>
      <c r="B17" s="42" t="s">
        <v>25</v>
      </c>
      <c r="C17" s="35"/>
      <c r="D17" s="75" t="s">
        <v>68</v>
      </c>
      <c r="E17" s="76" t="s">
        <v>69</v>
      </c>
      <c r="F17" s="73" t="s">
        <v>28</v>
      </c>
      <c r="G17" s="79">
        <v>2</v>
      </c>
      <c r="H17" s="77">
        <v>188</v>
      </c>
      <c r="I17" s="36">
        <f t="shared" si="0"/>
        <v>376</v>
      </c>
      <c r="J17" s="50" t="s">
        <v>29</v>
      </c>
      <c r="K17" s="51" t="str">
        <f t="shared" si="1"/>
        <v>27101</v>
      </c>
      <c r="L17" s="52" t="str">
        <f t="shared" si="2"/>
        <v>D-DIMER 1 LIQ 6X1ML</v>
      </c>
      <c r="M17" s="48">
        <v>188</v>
      </c>
      <c r="N17" s="81">
        <f t="shared" si="4"/>
        <v>376</v>
      </c>
      <c r="O17" s="49" t="s">
        <v>70</v>
      </c>
      <c r="P17" s="56" t="s">
        <v>71</v>
      </c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>
        <v>1221299</v>
      </c>
    </row>
    <row r="18" spans="1:40" s="24" customFormat="1" ht="36" customHeight="1" x14ac:dyDescent="0.25">
      <c r="A18" s="44"/>
      <c r="B18" s="42" t="s">
        <v>25</v>
      </c>
      <c r="C18" s="35"/>
      <c r="D18" s="75" t="s">
        <v>72</v>
      </c>
      <c r="E18" s="76" t="s">
        <v>73</v>
      </c>
      <c r="F18" s="73" t="s">
        <v>28</v>
      </c>
      <c r="G18" s="79">
        <v>2</v>
      </c>
      <c r="H18" s="77">
        <v>188</v>
      </c>
      <c r="I18" s="36">
        <f t="shared" si="0"/>
        <v>376</v>
      </c>
      <c r="J18" s="50" t="s">
        <v>29</v>
      </c>
      <c r="K18" s="51" t="str">
        <f t="shared" si="1"/>
        <v>27102</v>
      </c>
      <c r="L18" s="52" t="str">
        <f t="shared" si="2"/>
        <v>D-DIMER 2 LIQ 6X1ML</v>
      </c>
      <c r="M18" s="48">
        <v>188</v>
      </c>
      <c r="N18" s="81">
        <f t="shared" si="4"/>
        <v>376</v>
      </c>
      <c r="O18" s="49" t="s">
        <v>70</v>
      </c>
      <c r="P18" s="56" t="s">
        <v>71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>
        <v>1221301</v>
      </c>
    </row>
    <row r="19" spans="1:40" s="24" customFormat="1" ht="36" customHeight="1" x14ac:dyDescent="0.25">
      <c r="A19" s="44"/>
      <c r="B19" s="42" t="s">
        <v>25</v>
      </c>
      <c r="C19" s="35"/>
      <c r="D19" s="75" t="s">
        <v>74</v>
      </c>
      <c r="E19" s="76" t="s">
        <v>75</v>
      </c>
      <c r="F19" s="73" t="s">
        <v>28</v>
      </c>
      <c r="G19" s="79">
        <v>1</v>
      </c>
      <c r="H19" s="77">
        <v>400</v>
      </c>
      <c r="I19" s="36">
        <f t="shared" si="0"/>
        <v>400</v>
      </c>
      <c r="J19" s="50" t="s">
        <v>29</v>
      </c>
      <c r="K19" s="51" t="str">
        <f t="shared" si="1"/>
        <v>597</v>
      </c>
      <c r="L19" s="52" t="str">
        <f t="shared" si="2"/>
        <v>HEMOSTASIS 1 LYPH 12X1ML</v>
      </c>
      <c r="M19" s="48">
        <v>400</v>
      </c>
      <c r="N19" s="81">
        <f t="shared" si="4"/>
        <v>400</v>
      </c>
      <c r="O19" s="49" t="s">
        <v>64</v>
      </c>
      <c r="P19" s="56" t="s">
        <v>76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>
        <v>1222449</v>
      </c>
    </row>
    <row r="20" spans="1:40" s="24" customFormat="1" ht="36" customHeight="1" x14ac:dyDescent="0.25">
      <c r="A20" s="44"/>
      <c r="B20" s="42" t="s">
        <v>25</v>
      </c>
      <c r="C20" s="35"/>
      <c r="D20" s="75" t="s">
        <v>77</v>
      </c>
      <c r="E20" s="76" t="s">
        <v>78</v>
      </c>
      <c r="F20" s="73" t="s">
        <v>28</v>
      </c>
      <c r="G20" s="79">
        <v>1</v>
      </c>
      <c r="H20" s="77">
        <v>400</v>
      </c>
      <c r="I20" s="36">
        <f t="shared" si="0"/>
        <v>400</v>
      </c>
      <c r="J20" s="50" t="s">
        <v>29</v>
      </c>
      <c r="K20" s="51" t="str">
        <f t="shared" si="1"/>
        <v>598</v>
      </c>
      <c r="L20" s="52" t="str">
        <f t="shared" si="2"/>
        <v>HEMOSTASIS 2 LYPH 12X1ML</v>
      </c>
      <c r="M20" s="48">
        <v>400</v>
      </c>
      <c r="N20" s="81">
        <f t="shared" si="4"/>
        <v>400</v>
      </c>
      <c r="O20" s="49" t="s">
        <v>64</v>
      </c>
      <c r="P20" s="56" t="s">
        <v>71</v>
      </c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>
        <v>1222453</v>
      </c>
    </row>
    <row r="21" spans="1:40" s="24" customFormat="1" ht="36" customHeight="1" x14ac:dyDescent="0.25">
      <c r="A21" s="44"/>
      <c r="B21" s="42" t="s">
        <v>25</v>
      </c>
      <c r="C21" s="35"/>
      <c r="D21" s="75" t="s">
        <v>79</v>
      </c>
      <c r="E21" s="76" t="s">
        <v>80</v>
      </c>
      <c r="F21" s="73" t="s">
        <v>28</v>
      </c>
      <c r="G21" s="79">
        <v>6</v>
      </c>
      <c r="H21" s="77">
        <v>400</v>
      </c>
      <c r="I21" s="36">
        <f t="shared" si="0"/>
        <v>2400</v>
      </c>
      <c r="J21" s="50" t="s">
        <v>29</v>
      </c>
      <c r="K21" s="51" t="str">
        <f t="shared" si="1"/>
        <v>904</v>
      </c>
      <c r="L21" s="52" t="str">
        <f t="shared" si="2"/>
        <v>HEMATOLOGY C TRI 12X5ML</v>
      </c>
      <c r="M21" s="48">
        <v>400</v>
      </c>
      <c r="N21" s="81">
        <f t="shared" si="4"/>
        <v>2400</v>
      </c>
      <c r="O21" s="49" t="s">
        <v>44</v>
      </c>
      <c r="P21" s="56" t="s">
        <v>81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>
        <v>1222504</v>
      </c>
    </row>
    <row r="22" spans="1:40" s="24" customFormat="1" ht="36" customHeight="1" x14ac:dyDescent="0.25">
      <c r="A22" s="44"/>
      <c r="B22" s="42" t="s">
        <v>25</v>
      </c>
      <c r="C22" s="35"/>
      <c r="D22" s="75" t="s">
        <v>82</v>
      </c>
      <c r="E22" s="76" t="s">
        <v>83</v>
      </c>
      <c r="F22" s="73" t="s">
        <v>28</v>
      </c>
      <c r="G22" s="79">
        <v>5</v>
      </c>
      <c r="H22" s="77">
        <v>300</v>
      </c>
      <c r="I22" s="36">
        <f t="shared" si="0"/>
        <v>1500</v>
      </c>
      <c r="J22" s="50" t="s">
        <v>29</v>
      </c>
      <c r="K22" s="51" t="str">
        <f t="shared" si="1"/>
        <v>367</v>
      </c>
      <c r="L22" s="52" t="str">
        <f t="shared" si="2"/>
        <v>TUMOR MARKER PLUS 1 LYPH 6X2ML</v>
      </c>
      <c r="M22" s="48">
        <v>300</v>
      </c>
      <c r="N22" s="81">
        <f t="shared" si="4"/>
        <v>1500</v>
      </c>
      <c r="O22" s="49" t="s">
        <v>84</v>
      </c>
      <c r="P22" s="56" t="s">
        <v>85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>
        <v>1220486</v>
      </c>
    </row>
    <row r="23" spans="1:40" s="24" customFormat="1" ht="36" customHeight="1" x14ac:dyDescent="0.25">
      <c r="A23" s="44"/>
      <c r="B23" s="42" t="s">
        <v>25</v>
      </c>
      <c r="C23" s="35"/>
      <c r="D23" s="75" t="s">
        <v>86</v>
      </c>
      <c r="E23" s="76" t="s">
        <v>87</v>
      </c>
      <c r="F23" s="73" t="s">
        <v>28</v>
      </c>
      <c r="G23" s="79">
        <v>5</v>
      </c>
      <c r="H23" s="77">
        <v>300</v>
      </c>
      <c r="I23" s="36">
        <f t="shared" si="0"/>
        <v>1500</v>
      </c>
      <c r="J23" s="50" t="s">
        <v>29</v>
      </c>
      <c r="K23" s="51" t="str">
        <f t="shared" si="1"/>
        <v>368</v>
      </c>
      <c r="L23" s="52" t="str">
        <f t="shared" si="2"/>
        <v>TUMOR MARKER PLUS 2 LYPH 6X2ML</v>
      </c>
      <c r="M23" s="48">
        <v>300</v>
      </c>
      <c r="N23" s="81">
        <f t="shared" si="4"/>
        <v>1500</v>
      </c>
      <c r="O23" s="49" t="s">
        <v>84</v>
      </c>
      <c r="P23" s="56" t="s">
        <v>85</v>
      </c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>
        <v>1220669</v>
      </c>
    </row>
    <row r="24" spans="1:40" s="24" customFormat="1" ht="36" customHeight="1" x14ac:dyDescent="0.25">
      <c r="A24" s="44"/>
      <c r="B24" s="42" t="s">
        <v>25</v>
      </c>
      <c r="C24" s="35"/>
      <c r="D24" s="75" t="s">
        <v>88</v>
      </c>
      <c r="E24" s="76" t="s">
        <v>89</v>
      </c>
      <c r="F24" s="73" t="s">
        <v>28</v>
      </c>
      <c r="G24" s="79">
        <v>2</v>
      </c>
      <c r="H24" s="77">
        <v>190</v>
      </c>
      <c r="I24" s="36">
        <f t="shared" si="0"/>
        <v>380</v>
      </c>
      <c r="J24" s="50" t="s">
        <v>29</v>
      </c>
      <c r="K24" s="51" t="str">
        <f t="shared" si="1"/>
        <v>288</v>
      </c>
      <c r="L24" s="52" t="str">
        <f t="shared" si="2"/>
        <v>HOMOCYSTEINE 2 LIQ 6X1ML</v>
      </c>
      <c r="M24" s="48">
        <v>190</v>
      </c>
      <c r="N24" s="81">
        <f t="shared" si="4"/>
        <v>380</v>
      </c>
      <c r="O24" s="49" t="s">
        <v>70</v>
      </c>
      <c r="P24" s="56" t="s">
        <v>50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>
        <v>1220830</v>
      </c>
    </row>
    <row r="25" spans="1:40" s="24" customFormat="1" ht="36" customHeight="1" x14ac:dyDescent="0.25">
      <c r="A25" s="44"/>
      <c r="B25" s="42" t="s">
        <v>25</v>
      </c>
      <c r="C25" s="35"/>
      <c r="D25" s="75" t="s">
        <v>90</v>
      </c>
      <c r="E25" s="76" t="s">
        <v>91</v>
      </c>
      <c r="F25" s="73" t="s">
        <v>28</v>
      </c>
      <c r="G25" s="79">
        <v>2</v>
      </c>
      <c r="H25" s="77">
        <v>190</v>
      </c>
      <c r="I25" s="36">
        <f t="shared" si="0"/>
        <v>380</v>
      </c>
      <c r="J25" s="50" t="s">
        <v>29</v>
      </c>
      <c r="K25" s="51" t="str">
        <f t="shared" si="1"/>
        <v>289</v>
      </c>
      <c r="L25" s="52" t="str">
        <f t="shared" si="2"/>
        <v>HOMOCYSTEINE 3 LIQ 6X1ML</v>
      </c>
      <c r="M25" s="48">
        <v>190</v>
      </c>
      <c r="N25" s="81">
        <f t="shared" si="4"/>
        <v>380</v>
      </c>
      <c r="O25" s="49" t="s">
        <v>70</v>
      </c>
      <c r="P25" s="56" t="s">
        <v>50</v>
      </c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>
        <v>1220832</v>
      </c>
    </row>
    <row r="26" spans="1:40" s="24" customFormat="1" ht="36" customHeight="1" x14ac:dyDescent="0.25">
      <c r="A26" s="44"/>
      <c r="B26" s="42" t="s">
        <v>25</v>
      </c>
      <c r="C26" s="35"/>
      <c r="D26" s="75" t="s">
        <v>92</v>
      </c>
      <c r="E26" s="76" t="s">
        <v>93</v>
      </c>
      <c r="F26" s="73" t="s">
        <v>28</v>
      </c>
      <c r="G26" s="79">
        <v>13</v>
      </c>
      <c r="H26" s="77">
        <v>360</v>
      </c>
      <c r="I26" s="36">
        <f t="shared" si="0"/>
        <v>4680</v>
      </c>
      <c r="J26" s="50" t="s">
        <v>29</v>
      </c>
      <c r="K26" s="51" t="s">
        <v>112</v>
      </c>
      <c r="L26" s="52" t="str">
        <f t="shared" si="2"/>
        <v>VIROTROL I 1X5ML Class F</v>
      </c>
      <c r="M26" s="48">
        <v>360</v>
      </c>
      <c r="N26" s="81">
        <f t="shared" si="4"/>
        <v>4680</v>
      </c>
      <c r="O26" s="49" t="s">
        <v>60</v>
      </c>
      <c r="P26" s="56" t="s">
        <v>94</v>
      </c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>
        <v>1240714</v>
      </c>
    </row>
    <row r="27" spans="1:40" s="24" customFormat="1" ht="36" customHeight="1" x14ac:dyDescent="0.25">
      <c r="A27" s="44"/>
      <c r="B27" s="42" t="s">
        <v>25</v>
      </c>
      <c r="C27" s="35"/>
      <c r="D27" s="75" t="s">
        <v>95</v>
      </c>
      <c r="E27" s="76" t="s">
        <v>96</v>
      </c>
      <c r="F27" s="73" t="s">
        <v>28</v>
      </c>
      <c r="G27" s="79">
        <v>1</v>
      </c>
      <c r="H27" s="77">
        <v>261</v>
      </c>
      <c r="I27" s="36">
        <f t="shared" si="0"/>
        <v>261</v>
      </c>
      <c r="J27" s="50" t="s">
        <v>29</v>
      </c>
      <c r="K27" s="51" t="str">
        <f t="shared" si="1"/>
        <v>740</v>
      </c>
      <c r="L27" s="52" t="str">
        <f t="shared" si="2"/>
        <v>DIABETES BI LYPH 6X0.5ML</v>
      </c>
      <c r="M27" s="48">
        <v>260</v>
      </c>
      <c r="N27" s="81">
        <f t="shared" si="4"/>
        <v>260</v>
      </c>
      <c r="O27" s="49" t="s">
        <v>97</v>
      </c>
      <c r="P27" s="56" t="s">
        <v>98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>
        <v>1221200</v>
      </c>
    </row>
    <row r="28" spans="1:40" ht="36" customHeight="1" x14ac:dyDescent="0.25">
      <c r="A28" s="45"/>
      <c r="B28" s="42" t="s">
        <v>25</v>
      </c>
      <c r="C28" s="13"/>
      <c r="D28" s="75" t="s">
        <v>99</v>
      </c>
      <c r="E28" s="76" t="s">
        <v>100</v>
      </c>
      <c r="F28" s="73" t="s">
        <v>28</v>
      </c>
      <c r="G28" s="79">
        <v>1</v>
      </c>
      <c r="H28" s="77">
        <v>550</v>
      </c>
      <c r="I28" s="36">
        <f t="shared" si="0"/>
        <v>550</v>
      </c>
      <c r="J28" s="50" t="s">
        <v>29</v>
      </c>
      <c r="K28" s="51" t="str">
        <f t="shared" si="1"/>
        <v>553</v>
      </c>
      <c r="L28" s="52" t="str">
        <f t="shared" si="2"/>
        <v>HEMOGLOBIN A2 BI LYPH 4X0.5ML</v>
      </c>
      <c r="M28" s="57">
        <v>550</v>
      </c>
      <c r="N28" s="81">
        <f t="shared" si="4"/>
        <v>550</v>
      </c>
      <c r="O28" s="56" t="s">
        <v>101</v>
      </c>
      <c r="P28" s="56" t="s">
        <v>102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>
        <v>1220957</v>
      </c>
    </row>
    <row r="29" spans="1:40" ht="36" customHeight="1" x14ac:dyDescent="0.25">
      <c r="A29" s="45"/>
      <c r="B29" s="46" t="s">
        <v>103</v>
      </c>
      <c r="C29" s="13"/>
      <c r="D29" s="75" t="s">
        <v>104</v>
      </c>
      <c r="E29" s="76" t="s">
        <v>105</v>
      </c>
      <c r="F29" s="73" t="s">
        <v>28</v>
      </c>
      <c r="G29" s="79">
        <v>1</v>
      </c>
      <c r="H29" s="77">
        <v>1500</v>
      </c>
      <c r="I29" s="36">
        <f t="shared" si="0"/>
        <v>1500</v>
      </c>
      <c r="J29" s="50" t="s">
        <v>29</v>
      </c>
      <c r="K29" s="51" t="str">
        <f t="shared" si="1"/>
        <v>804-1</v>
      </c>
      <c r="L29" s="52" t="str">
        <f t="shared" si="2"/>
        <v>UNITY REAL TIME 1 YEAR SUBSCR</v>
      </c>
      <c r="M29" s="57">
        <v>1500</v>
      </c>
      <c r="N29" s="81">
        <f t="shared" si="4"/>
        <v>1500</v>
      </c>
      <c r="O29" s="56" t="s">
        <v>106</v>
      </c>
      <c r="P29" s="56" t="s">
        <v>103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 t="s">
        <v>103</v>
      </c>
    </row>
    <row r="30" spans="1:40" ht="36" customHeight="1" x14ac:dyDescent="0.25">
      <c r="A30" s="45"/>
      <c r="B30" s="46" t="s">
        <v>103</v>
      </c>
      <c r="C30" s="13"/>
      <c r="D30" s="75" t="s">
        <v>107</v>
      </c>
      <c r="E30" s="76" t="s">
        <v>108</v>
      </c>
      <c r="F30" s="73" t="s">
        <v>28</v>
      </c>
      <c r="G30" s="79">
        <v>1</v>
      </c>
      <c r="H30" s="77">
        <v>1500</v>
      </c>
      <c r="I30" s="36">
        <f t="shared" si="0"/>
        <v>1500</v>
      </c>
      <c r="J30" s="50" t="s">
        <v>29</v>
      </c>
      <c r="K30" s="51" t="str">
        <f t="shared" si="1"/>
        <v>811-1</v>
      </c>
      <c r="L30" s="52" t="str">
        <f t="shared" si="2"/>
        <v xml:space="preserve">WESTGARD ADVISOR 1 YEAR SUBSCR          </v>
      </c>
      <c r="M30" s="57">
        <v>1500</v>
      </c>
      <c r="N30" s="81">
        <f t="shared" si="4"/>
        <v>1500</v>
      </c>
      <c r="O30" s="56" t="s">
        <v>106</v>
      </c>
      <c r="P30" s="56" t="s">
        <v>103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 t="s">
        <v>103</v>
      </c>
    </row>
    <row r="31" spans="1:40" ht="36" customHeight="1" x14ac:dyDescent="0.25">
      <c r="A31" s="45"/>
      <c r="B31" s="46" t="s">
        <v>103</v>
      </c>
      <c r="C31" s="13"/>
      <c r="D31" s="75" t="s">
        <v>109</v>
      </c>
      <c r="E31" s="76" t="s">
        <v>110</v>
      </c>
      <c r="F31" s="73" t="s">
        <v>28</v>
      </c>
      <c r="G31" s="79">
        <v>1</v>
      </c>
      <c r="H31" s="77">
        <v>1100</v>
      </c>
      <c r="I31" s="36">
        <f t="shared" si="0"/>
        <v>1100</v>
      </c>
      <c r="J31" s="50" t="s">
        <v>29</v>
      </c>
      <c r="K31" s="51" t="str">
        <f t="shared" si="1"/>
        <v>11000002</v>
      </c>
      <c r="L31" s="52" t="str">
        <f t="shared" si="2"/>
        <v xml:space="preserve">MISSION CONTROL 
  1 year subscription </v>
      </c>
      <c r="M31" s="57">
        <v>1100</v>
      </c>
      <c r="N31" s="81">
        <f t="shared" si="4"/>
        <v>1100</v>
      </c>
      <c r="O31" s="56" t="s">
        <v>106</v>
      </c>
      <c r="P31" s="56" t="s">
        <v>103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 t="s">
        <v>103</v>
      </c>
    </row>
    <row r="32" spans="1:40" ht="36" customHeight="1" x14ac:dyDescent="0.25">
      <c r="D32" s="68" t="s">
        <v>111</v>
      </c>
      <c r="E32" s="68"/>
      <c r="F32" s="69"/>
      <c r="G32" s="70"/>
      <c r="H32" s="71"/>
      <c r="I32" s="72">
        <f>SUM(I4:I31)</f>
        <v>28304.2</v>
      </c>
      <c r="J32" s="85" t="s">
        <v>114</v>
      </c>
      <c r="K32" s="85"/>
      <c r="L32" s="85"/>
      <c r="M32" s="85"/>
      <c r="N32" s="82">
        <f>SUM(N4:N31)</f>
        <v>28296</v>
      </c>
      <c r="O32" s="86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8"/>
    </row>
    <row r="33" spans="3:40" ht="36" customHeight="1" x14ac:dyDescent="0.25">
      <c r="D33" s="18"/>
      <c r="E33" s="18"/>
      <c r="G33" s="14"/>
      <c r="I33" s="32"/>
      <c r="J33" s="85" t="s">
        <v>115</v>
      </c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</row>
    <row r="34" spans="3:40" ht="36" customHeight="1" x14ac:dyDescent="0.25">
      <c r="C34" s="83"/>
      <c r="D34" s="84"/>
      <c r="E34" s="84"/>
      <c r="F34" s="84"/>
      <c r="G34" s="84"/>
      <c r="H34" s="84"/>
      <c r="I34" s="84"/>
      <c r="J34" s="84"/>
      <c r="K34" s="84"/>
      <c r="O34" s="89" t="s">
        <v>116</v>
      </c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3:40" ht="36" customHeight="1" x14ac:dyDescent="0.25">
      <c r="G35" s="22"/>
      <c r="I35" s="32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</row>
    <row r="36" spans="3:40" ht="36" customHeight="1" x14ac:dyDescent="0.25">
      <c r="G36" s="14"/>
      <c r="I36" s="32"/>
    </row>
    <row r="37" spans="3:40" ht="36" customHeight="1" x14ac:dyDescent="0.25">
      <c r="G37" s="14"/>
      <c r="I37" s="32"/>
    </row>
    <row r="38" spans="3:40" ht="36" customHeight="1" x14ac:dyDescent="0.25">
      <c r="G38" s="14"/>
      <c r="I38" s="32"/>
    </row>
    <row r="39" spans="3:40" ht="36" customHeight="1" x14ac:dyDescent="0.25">
      <c r="G39" s="14"/>
      <c r="I39" s="32"/>
    </row>
    <row r="40" spans="3:40" ht="36" customHeight="1" x14ac:dyDescent="0.25">
      <c r="G40" s="14"/>
      <c r="I40" s="32"/>
    </row>
    <row r="41" spans="3:40" ht="36" customHeight="1" x14ac:dyDescent="0.25">
      <c r="G41" s="14"/>
      <c r="I41" s="32"/>
    </row>
    <row r="42" spans="3:40" ht="36" customHeight="1" x14ac:dyDescent="0.25">
      <c r="G42" s="22"/>
      <c r="I42" s="32"/>
    </row>
    <row r="43" spans="3:40" ht="36" customHeight="1" x14ac:dyDescent="0.25">
      <c r="G43" s="22"/>
      <c r="I43" s="32"/>
    </row>
    <row r="44" spans="3:40" ht="36" customHeight="1" x14ac:dyDescent="0.25">
      <c r="G44" s="23"/>
      <c r="I44" s="32"/>
    </row>
    <row r="45" spans="3:40" ht="36" customHeight="1" x14ac:dyDescent="0.25">
      <c r="G45" s="22"/>
      <c r="I45" s="32"/>
    </row>
  </sheetData>
  <mergeCells count="5">
    <mergeCell ref="C34:K34"/>
    <mergeCell ref="J33:AN33"/>
    <mergeCell ref="J32:M32"/>
    <mergeCell ref="O32:AN32"/>
    <mergeCell ref="O34:AN35"/>
  </mergeCells>
  <phoneticPr fontId="2" type="noConversion"/>
  <conditionalFormatting sqref="D4:D31 D32:E32">
    <cfRule type="expression" priority="1">
      <formula>val.errore</formula>
    </cfRule>
  </conditionalFormatting>
  <dataValidations count="1">
    <dataValidation operator="notEqual" allowBlank="1" showInputMessage="1" showErrorMessage="1" error="Inserire valore numerico" sqref="O4:O27"/>
  </dataValidations>
  <pageMargins left="0.19685039370078741" right="0.23622047244094491" top="0.27559055118110237" bottom="0.27559055118110237" header="0.19685039370078741" footer="0.19685039370078741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928A61837C145BF3FA0327FA65846" ma:contentTypeVersion="16" ma:contentTypeDescription="Create a new document." ma:contentTypeScope="" ma:versionID="09e42859f7bc037efc0364f1de11933d">
  <xsd:schema xmlns:xsd="http://www.w3.org/2001/XMLSchema" xmlns:xs="http://www.w3.org/2001/XMLSchema" xmlns:p="http://schemas.microsoft.com/office/2006/metadata/properties" xmlns:ns3="958fa959-4a8d-48a1-a41c-4124d50358f4" xmlns:ns4="5abb2802-7c61-4e28-af84-651d01346f53" targetNamespace="http://schemas.microsoft.com/office/2006/metadata/properties" ma:root="true" ma:fieldsID="fe269455830a9dc497f9d4e14d88e4ce" ns3:_="" ns4:_="">
    <xsd:import namespace="958fa959-4a8d-48a1-a41c-4124d50358f4"/>
    <xsd:import namespace="5abb2802-7c61-4e28-af84-651d01346f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fa959-4a8d-48a1-a41c-4124d50358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b2802-7c61-4e28-af84-651d01346f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abb2802-7c61-4e28-af84-651d01346f53" xsi:nil="true"/>
  </documentManagement>
</p:properties>
</file>

<file path=customXml/itemProps1.xml><?xml version="1.0" encoding="utf-8"?>
<ds:datastoreItem xmlns:ds="http://schemas.openxmlformats.org/officeDocument/2006/customXml" ds:itemID="{D33D97D4-EE53-4E44-850D-F41B6F3D9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8fa959-4a8d-48a1-a41c-4124d50358f4"/>
    <ds:schemaRef ds:uri="5abb2802-7c61-4e28-af84-651d01346f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F36936-A0C5-4261-B685-18A101049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0B823-79A8-4AD2-B609-BCF40592F88C}">
  <ds:schemaRefs>
    <ds:schemaRef ds:uri="http://www.w3.org/XML/1998/namespace"/>
    <ds:schemaRef ds:uri="http://purl.org/dc/terms/"/>
    <ds:schemaRef ds:uri="5abb2802-7c61-4e28-af84-651d01346f53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58fa959-4a8d-48a1-a41c-4124d50358f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indicazioni</vt:lpstr>
      <vt:lpstr>REAGENTI CHIIMICA CLINICA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Savelli</dc:creator>
  <cp:keywords/>
  <dc:description/>
  <cp:lastModifiedBy>Linda Savelli</cp:lastModifiedBy>
  <cp:revision/>
  <dcterms:created xsi:type="dcterms:W3CDTF">2007-05-08T12:20:40Z</dcterms:created>
  <dcterms:modified xsi:type="dcterms:W3CDTF">2023-10-09T07:50:25Z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0x010100400928A61837C145BF3FA0327FA65846</vt:lpwstr>
  </property>
</Properties>
</file>